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19" activeTab="3"/>
  </bookViews>
  <sheets>
    <sheet name="income_s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</externalReferences>
  <definedNames>
    <definedName name="_xlnm.Print_Area" localSheetId="1">'BS'!$A$1:$F$63</definedName>
    <definedName name="_xlnm.Print_Area" localSheetId="3">'CF'!$A$1:$H$56</definedName>
    <definedName name="_xlnm.Print_Area" localSheetId="0">'income_s'!$A$1:$G$50</definedName>
  </definedNames>
  <calcPr fullCalcOnLoad="1"/>
</workbook>
</file>

<file path=xl/sharedStrings.xml><?xml version="1.0" encoding="utf-8"?>
<sst xmlns="http://schemas.openxmlformats.org/spreadsheetml/2006/main" count="164" uniqueCount="128">
  <si>
    <t>RM'000</t>
  </si>
  <si>
    <t>Reserves</t>
  </si>
  <si>
    <t>Total</t>
  </si>
  <si>
    <t>Long term liabilities</t>
  </si>
  <si>
    <t>Inventories</t>
  </si>
  <si>
    <t>Share capital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</si>
  <si>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</si>
  <si>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</si>
  <si>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</si>
  <si>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</si>
  <si>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</si>
  <si>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</si>
  <si>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</si>
  <si>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</si>
  <si>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</si>
  <si>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</si>
  <si>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</si>
  <si>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</si>
  <si>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</si>
  <si>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</si>
  <si>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</si>
  <si>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</si>
  <si>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</si>
  <si>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</si>
  <si>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</si>
  <si>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</si>
  <si>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</si>
  <si>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>Share of results in associate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</si>
  <si>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</si>
  <si>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</si>
  <si>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</si>
  <si>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</si>
  <si>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</si>
  <si>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</si>
  <si>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</si>
  <si>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</si>
  <si>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</si>
  <si>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</si>
  <si>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</si>
  <si>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</si>
  <si>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</si>
  <si>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Investment in associated companies</t>
  </si>
  <si>
    <t>Current assets</t>
  </si>
  <si>
    <t>Development properties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</si>
  <si>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</si>
  <si>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</si>
  <si>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</si>
  <si>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</si>
  <si>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</si>
  <si>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</si>
  <si>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</si>
  <si>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</si>
  <si>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Goodwill on consolidation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</si>
  <si>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</si>
  <si>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</si>
  <si>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</si>
  <si>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</si>
  <si>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</si>
  <si>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</si>
  <si>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</si>
  <si>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</si>
  <si>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</si>
  <si>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</si>
  <si>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</si>
  <si>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</si>
  <si>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</si>
  <si>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</si>
  <si>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</si>
  <si>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</si>
  <si>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</si>
  <si>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</si>
  <si>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 xml:space="preserve">Other creditors and accruals </t>
  </si>
  <si>
    <t>Amount due from associated companies</t>
  </si>
  <si>
    <t>Shareholders' funds</t>
  </si>
  <si>
    <t>Other investments</t>
  </si>
  <si>
    <t xml:space="preserve">Accumulated </t>
  </si>
  <si>
    <t>Net tangible assets per share (RM)</t>
  </si>
  <si>
    <t xml:space="preserve">Profit after taxation </t>
  </si>
  <si>
    <t>(Loss)/Profit</t>
  </si>
  <si>
    <t>Transfer from revaluation reserve</t>
  </si>
  <si>
    <t>Investment in quoted shares</t>
  </si>
  <si>
    <t>Investment properties</t>
  </si>
  <si>
    <t>Balance at 1 September 2003</t>
  </si>
  <si>
    <t>ended</t>
  </si>
  <si>
    <t>Issue of share capital</t>
  </si>
  <si>
    <t>-Employee Share Option Scheme (ESOS)</t>
  </si>
  <si>
    <t>Profit from operation</t>
  </si>
  <si>
    <t>Tax refund</t>
  </si>
  <si>
    <t>(The Condensed Consolidated Income Statements should be read in conjunction with the Annual Financial Report for the year</t>
  </si>
  <si>
    <t>(The Condensed Consolidated Balance Sheets should be read in conjunction with the Annual Financial Report for the year</t>
  </si>
  <si>
    <t>(The Condensed Consolidated Statement of Changes in Equity should be read in conjunction with the Annual Financial Report for the year</t>
  </si>
  <si>
    <t>(The Condensed Consolidated Cash Flow Statement should be read in conjunction with the Annual Financial Report for the year</t>
  </si>
  <si>
    <t>Dividend payable</t>
  </si>
  <si>
    <t>Dividend paid</t>
  </si>
  <si>
    <t>Net profit before taxation</t>
  </si>
  <si>
    <t xml:space="preserve"> ended 31 August 2004)</t>
  </si>
  <si>
    <t>Profit before taxation</t>
  </si>
  <si>
    <t>Profit after taxation</t>
  </si>
  <si>
    <t>Profit for the year</t>
  </si>
  <si>
    <t>Balance at 1 September 2004</t>
  </si>
  <si>
    <t>Net cash from/(used in) investing activities</t>
  </si>
  <si>
    <t xml:space="preserve">Cash at beginning </t>
  </si>
  <si>
    <t xml:space="preserve">Cash at end </t>
  </si>
  <si>
    <t>Proceeds from disposal of quoted share</t>
  </si>
  <si>
    <t>31-08-04</t>
  </si>
  <si>
    <t>Dividend</t>
  </si>
  <si>
    <t>Proceeds from issue of share capital</t>
  </si>
  <si>
    <t>Net cash (used in)/from financing activities</t>
  </si>
  <si>
    <t xml:space="preserve">CONDENSED CONSOLIDATED INCOME STATEMENT FOR THE YEAR ENDED 31 MAY 2005 </t>
  </si>
  <si>
    <t>CONDENSED CONSOLIDATED BALANCE SHEET AS AT 31 MAY 2005</t>
  </si>
  <si>
    <t xml:space="preserve">CONDENSED CONSOLIDATED STATEMENT OF CHANGES IN EQUITY FOR THE PERIOD ENDED 31 MAY 2005 </t>
  </si>
  <si>
    <t>CONDENSED CONSOLIDATED CASH FLOW STATEMENT FOR THE PERIOD ENDED 31 MAY 2005</t>
  </si>
  <si>
    <t>31-05-2005</t>
  </si>
  <si>
    <t>31-05-2004</t>
  </si>
  <si>
    <t>(31-05-05)</t>
  </si>
  <si>
    <t>(31-05-04)</t>
  </si>
  <si>
    <t>31-05-05</t>
  </si>
  <si>
    <t>9 months period ended 31 May 2005</t>
  </si>
  <si>
    <t>Balance at 31 May 2005</t>
  </si>
  <si>
    <t>9 months period ended 31 May 2004</t>
  </si>
  <si>
    <t>Balance at 31 May 2004</t>
  </si>
  <si>
    <t>9 months</t>
  </si>
  <si>
    <t>Net cash from/(used in) operations</t>
  </si>
  <si>
    <t>Net cash from/(used in) operating activities</t>
  </si>
  <si>
    <t>Deposits with licensed banks</t>
  </si>
  <si>
    <t xml:space="preserve">Net increase/(decrease) in Cash </t>
  </si>
  <si>
    <t>Earnings per share (sen)</t>
  </si>
  <si>
    <t>Fully diluted earnings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</si>
</sst>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Accounting"/>
      <sz val="10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5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2" xfId="17" applyNumberFormat="1" applyFont="1" applyFill="1" applyBorder="1" applyAlignment="1">
      <alignment horizontal="center"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7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1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0" fillId="2" borderId="5" xfId="15" applyNumberFormat="1" applyFont="1" applyFill="1" applyBorder="1" applyAlignment="1">
      <alignment/>
    </xf>
    <xf numFmtId="180" fontId="0" fillId="2" borderId="6" xfId="15" applyNumberFormat="1" applyFont="1" applyFill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175" fontId="5" fillId="0" borderId="0" xfId="15" applyNumberFormat="1" applyFont="1" applyAlignment="1">
      <alignment/>
    </xf>
    <xf numFmtId="175" fontId="15" fillId="0" borderId="0" xfId="15" applyNumberFormat="1" applyFont="1" applyBorder="1" applyAlignment="1">
      <alignment/>
    </xf>
    <xf numFmtId="175" fontId="15" fillId="0" borderId="2" xfId="15" applyNumberFormat="1" applyFont="1" applyBorder="1" applyAlignment="1">
      <alignment/>
    </xf>
    <xf numFmtId="175" fontId="15" fillId="0" borderId="0" xfId="15" applyNumberFormat="1" applyFont="1" applyAlignment="1">
      <alignment/>
    </xf>
    <xf numFmtId="0" fontId="2" fillId="0" borderId="0" xfId="0" applyFont="1" applyAlignment="1">
      <alignment/>
    </xf>
    <xf numFmtId="180" fontId="15" fillId="0" borderId="2" xfId="15" applyNumberFormat="1" applyFont="1" applyBorder="1" applyAlignment="1">
      <alignment/>
    </xf>
    <xf numFmtId="180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15" fillId="0" borderId="0" xfId="15" applyNumberFormat="1" applyFont="1" applyBorder="1" applyAlignment="1">
      <alignment horizontal="center"/>
    </xf>
    <xf numFmtId="175" fontId="0" fillId="0" borderId="0" xfId="15" applyNumberFormat="1" applyFont="1" applyFill="1" applyBorder="1" applyAlignment="1">
      <alignment horizontal="center"/>
    </xf>
    <xf numFmtId="185" fontId="0" fillId="0" borderId="3" xfId="15" applyNumberFormat="1" applyFont="1" applyBorder="1" applyAlignment="1">
      <alignment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43" fontId="15" fillId="0" borderId="7" xfId="15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4" fillId="0" borderId="0" xfId="15" applyNumberFormat="1" applyFont="1" applyAlignment="1">
      <alignment/>
    </xf>
    <xf numFmtId="180" fontId="0" fillId="0" borderId="0" xfId="17" applyNumberFormat="1" applyFont="1" applyFill="1" applyBorder="1" applyAlignment="1" quotePrefix="1">
      <alignment/>
    </xf>
    <xf numFmtId="180" fontId="15" fillId="2" borderId="0" xfId="15" applyNumberFormat="1" applyFont="1" applyFill="1" applyAlignment="1">
      <alignment/>
    </xf>
    <xf numFmtId="180" fontId="15" fillId="0" borderId="3" xfId="15" applyNumberFormat="1" applyFont="1" applyBorder="1" applyAlignment="1">
      <alignment/>
    </xf>
    <xf numFmtId="0" fontId="13" fillId="0" borderId="0" xfId="0" applyFont="1" applyBorder="1" applyAlignment="1">
      <alignment/>
    </xf>
    <xf numFmtId="173" fontId="17" fillId="0" borderId="0" xfId="15" applyFont="1" applyAlignment="1">
      <alignment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4" fontId="15" fillId="0" borderId="0" xfId="0" applyNumberFormat="1" applyFont="1" applyAlignment="1" quotePrefix="1">
      <alignment horizontal="center"/>
    </xf>
    <xf numFmtId="180" fontId="18" fillId="0" borderId="0" xfId="17" applyNumberFormat="1" applyFont="1" applyFill="1" applyBorder="1" applyAlignment="1">
      <alignment/>
    </xf>
    <xf numFmtId="180" fontId="18" fillId="0" borderId="0" xfId="17" applyNumberFormat="1" applyFont="1" applyFill="1" applyBorder="1" applyAlignment="1">
      <alignment horizontal="center"/>
    </xf>
    <xf numFmtId="184" fontId="15" fillId="0" borderId="0" xfId="15" applyNumberFormat="1" applyFont="1" applyFill="1" applyBorder="1" applyAlignment="1">
      <alignment/>
    </xf>
    <xf numFmtId="184" fontId="15" fillId="0" borderId="2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5" fillId="2" borderId="0" xfId="15" applyNumberFormat="1" applyFont="1" applyFill="1" applyBorder="1" applyAlignment="1">
      <alignment/>
    </xf>
    <xf numFmtId="37" fontId="0" fillId="0" borderId="6" xfId="15" applyNumberFormat="1" applyFont="1" applyBorder="1" applyAlignment="1">
      <alignment/>
    </xf>
    <xf numFmtId="185" fontId="15" fillId="2" borderId="0" xfId="15" applyNumberFormat="1" applyFont="1" applyFill="1" applyBorder="1" applyAlignment="1">
      <alignment/>
    </xf>
    <xf numFmtId="177" fontId="15" fillId="0" borderId="0" xfId="15" applyNumberFormat="1" applyFont="1" applyAlignment="1">
      <alignment/>
    </xf>
    <xf numFmtId="180" fontId="19" fillId="0" borderId="0" xfId="17" applyNumberFormat="1" applyFont="1" applyFill="1" applyBorder="1" applyAlignment="1">
      <alignment/>
    </xf>
    <xf numFmtId="185" fontId="15" fillId="0" borderId="5" xfId="15" applyNumberFormat="1" applyFont="1" applyBorder="1" applyAlignment="1">
      <alignment/>
    </xf>
    <xf numFmtId="185" fontId="15" fillId="0" borderId="8" xfId="15" applyNumberFormat="1" applyFont="1" applyBorder="1" applyAlignment="1">
      <alignment/>
    </xf>
    <xf numFmtId="173" fontId="15" fillId="0" borderId="8" xfId="15" applyFont="1" applyFill="1" applyBorder="1" applyAlignment="1">
      <alignment/>
    </xf>
    <xf numFmtId="37" fontId="15" fillId="0" borderId="5" xfId="15" applyNumberFormat="1" applyFont="1" applyFill="1" applyBorder="1" applyAlignment="1">
      <alignment/>
    </xf>
    <xf numFmtId="185" fontId="15" fillId="2" borderId="5" xfId="15" applyNumberFormat="1" applyFont="1" applyFill="1" applyBorder="1" applyAlignment="1">
      <alignment/>
    </xf>
    <xf numFmtId="185" fontId="15" fillId="2" borderId="8" xfId="15" applyNumberFormat="1" applyFont="1" applyFill="1" applyBorder="1" applyAlignment="1">
      <alignment/>
    </xf>
    <xf numFmtId="15" fontId="19" fillId="0" borderId="0" xfId="0" applyNumberFormat="1" applyFont="1" applyAlignment="1" quotePrefix="1">
      <alignment horizontal="center"/>
    </xf>
    <xf numFmtId="175" fontId="15" fillId="0" borderId="2" xfId="15" applyNumberFormat="1" applyFont="1" applyFill="1" applyBorder="1" applyAlignment="1">
      <alignment/>
    </xf>
    <xf numFmtId="180" fontId="15" fillId="0" borderId="0" xfId="17" applyNumberFormat="1" applyFont="1" applyFill="1" applyBorder="1" applyAlignment="1">
      <alignment horizontal="center"/>
    </xf>
    <xf numFmtId="180" fontId="15" fillId="0" borderId="0" xfId="17" applyNumberFormat="1" applyFont="1" applyFill="1" applyBorder="1" applyAlignment="1">
      <alignment/>
    </xf>
    <xf numFmtId="180" fontId="15" fillId="0" borderId="0" xfId="17" applyNumberFormat="1" applyFont="1" applyFill="1" applyBorder="1" applyAlignment="1" quotePrefix="1">
      <alignment horizontal="center"/>
    </xf>
    <xf numFmtId="180" fontId="15" fillId="0" borderId="0" xfId="17" applyNumberFormat="1" applyFont="1" applyFill="1" applyAlignment="1">
      <alignment horizontal="center"/>
    </xf>
    <xf numFmtId="180" fontId="15" fillId="0" borderId="2" xfId="17" applyNumberFormat="1" applyFont="1" applyFill="1" applyBorder="1" applyAlignment="1">
      <alignment horizontal="center"/>
    </xf>
    <xf numFmtId="180" fontId="15" fillId="0" borderId="2" xfId="17" applyNumberFormat="1" applyFont="1" applyFill="1" applyBorder="1" applyAlignment="1">
      <alignment/>
    </xf>
    <xf numFmtId="180" fontId="15" fillId="0" borderId="2" xfId="17" applyNumberFormat="1" applyFont="1" applyFill="1" applyBorder="1" applyAlignment="1" quotePrefix="1">
      <alignment horizontal="center"/>
    </xf>
    <xf numFmtId="180" fontId="14" fillId="0" borderId="7" xfId="17" applyNumberFormat="1" applyFont="1" applyFill="1" applyBorder="1" applyAlignment="1">
      <alignment/>
    </xf>
    <xf numFmtId="185" fontId="15" fillId="0" borderId="6" xfId="15" applyNumberFormat="1" applyFont="1" applyBorder="1" applyAlignment="1">
      <alignment/>
    </xf>
    <xf numFmtId="37" fontId="15" fillId="0" borderId="6" xfId="15" applyNumberFormat="1" applyFont="1" applyFill="1" applyBorder="1" applyAlignment="1">
      <alignment/>
    </xf>
    <xf numFmtId="177" fontId="15" fillId="0" borderId="8" xfId="15" applyNumberFormat="1" applyFont="1" applyFill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CONSOL\3011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CONSOL\2802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MAY03"/>
      <sheetName val="JOURNAL"/>
      <sheetName val="Journal-Interco"/>
      <sheetName val="APPX I"/>
      <sheetName val="APPX II"/>
      <sheetName val="APPX III"/>
      <sheetName val="APPX IV"/>
      <sheetName val="APPX V "/>
      <sheetName val="APPX VI"/>
      <sheetName val="RP bf"/>
      <sheetName val="COC"/>
      <sheetName val="TAX"/>
    </sheetNames>
    <sheetDataSet>
      <sheetData sheetId="4">
        <row r="32">
          <cell r="Y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Feb05"/>
      <sheetName val="JOURNAL"/>
      <sheetName val="Journal-Interco"/>
      <sheetName val="APPX I"/>
      <sheetName val="APPX II"/>
      <sheetName val="APPX III"/>
      <sheetName val="APPX IV"/>
      <sheetName val="APPX V "/>
      <sheetName val="APPX VI"/>
      <sheetName val="APPX VII"/>
      <sheetName val="RP bf"/>
      <sheetName val="COC"/>
      <sheetName val="TAX"/>
    </sheetNames>
    <sheetDataSet>
      <sheetData sheetId="3">
        <row r="78">
          <cell r="AB78">
            <v>-1305300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9"/>
  <sheetViews>
    <sheetView showGridLines="0" workbookViewId="0" topLeftCell="A1">
      <selection activeCell="A1" sqref="A1:G50"/>
    </sheetView>
  </sheetViews>
  <sheetFormatPr defaultColWidth="9.33203125" defaultRowHeight="12.75"/>
  <cols>
    <col min="1" max="1" width="28.5" style="11" customWidth="1"/>
    <col min="2" max="2" width="2.5" style="11" customWidth="1"/>
    <col min="3" max="3" width="17" style="11" customWidth="1"/>
    <col min="4" max="4" width="20" style="11" customWidth="1"/>
    <col min="5" max="5" width="17.83203125" style="11" customWidth="1"/>
    <col min="6" max="6" width="19.16015625" style="11" customWidth="1"/>
    <col min="7" max="16384" width="9.33203125" style="11" customWidth="1"/>
  </cols>
  <sheetData>
    <row r="1" spans="1:6" ht="12.75">
      <c r="A1" s="7" t="s">
        <v>7</v>
      </c>
      <c r="F1" s="61"/>
    </row>
    <row r="2" ht="12.75">
      <c r="A2" s="7" t="s">
        <v>15</v>
      </c>
    </row>
    <row r="3" ht="12.75">
      <c r="A3" s="7"/>
    </row>
    <row r="4" ht="12.75">
      <c r="A4" s="6" t="s">
        <v>108</v>
      </c>
    </row>
    <row r="5" spans="1:2" ht="12.75">
      <c r="A5" s="4" t="s">
        <v>16</v>
      </c>
      <c r="B5" s="13"/>
    </row>
    <row r="7" spans="3:9" ht="12.75">
      <c r="C7" s="14" t="s">
        <v>17</v>
      </c>
      <c r="D7" s="14"/>
      <c r="E7" s="15" t="s">
        <v>18</v>
      </c>
      <c r="F7" s="15"/>
      <c r="G7" s="16"/>
      <c r="I7" s="16"/>
    </row>
    <row r="8" spans="3:6" ht="12.75">
      <c r="C8" s="17" t="s">
        <v>19</v>
      </c>
      <c r="D8" s="17" t="s">
        <v>20</v>
      </c>
      <c r="E8" s="18" t="s">
        <v>19</v>
      </c>
      <c r="F8" s="18" t="s">
        <v>20</v>
      </c>
    </row>
    <row r="9" spans="3:6" ht="12.75">
      <c r="C9" s="17" t="s">
        <v>21</v>
      </c>
      <c r="D9" s="17" t="s">
        <v>22</v>
      </c>
      <c r="E9" s="18" t="s">
        <v>23</v>
      </c>
      <c r="F9" s="18" t="s">
        <v>22</v>
      </c>
    </row>
    <row r="10" spans="3:6" ht="12.75">
      <c r="C10" s="90" t="s">
        <v>114</v>
      </c>
      <c r="D10" s="90" t="s">
        <v>115</v>
      </c>
      <c r="E10" s="91" t="str">
        <f>C10</f>
        <v>(31-05-05)</v>
      </c>
      <c r="F10" s="91" t="str">
        <f>D10</f>
        <v>(31-05-04)</v>
      </c>
    </row>
    <row r="11" spans="3:6" ht="12.75">
      <c r="C11" s="17" t="s">
        <v>0</v>
      </c>
      <c r="D11" s="17" t="s">
        <v>0</v>
      </c>
      <c r="E11" s="17" t="s">
        <v>0</v>
      </c>
      <c r="F11" s="17" t="s">
        <v>0</v>
      </c>
    </row>
    <row r="12" spans="3:6" ht="12.75">
      <c r="C12" s="17"/>
      <c r="D12" s="17"/>
      <c r="E12" s="18"/>
      <c r="F12" s="18"/>
    </row>
    <row r="14" spans="1:6" ht="12.75">
      <c r="A14" s="11" t="s">
        <v>6</v>
      </c>
      <c r="C14" s="61">
        <v>38580</v>
      </c>
      <c r="D14" s="11">
        <v>30523</v>
      </c>
      <c r="E14" s="61">
        <v>133943</v>
      </c>
      <c r="F14" s="11">
        <v>86581</v>
      </c>
    </row>
    <row r="15" spans="3:6" ht="12.75">
      <c r="C15" s="80"/>
      <c r="E15" s="61"/>
      <c r="F15" s="61"/>
    </row>
    <row r="16" spans="1:6" ht="12.75">
      <c r="A16" s="11" t="s">
        <v>24</v>
      </c>
      <c r="C16" s="85">
        <v>-38131</v>
      </c>
      <c r="D16" s="11">
        <v>-31575</v>
      </c>
      <c r="E16" s="85">
        <v>-132148</v>
      </c>
      <c r="F16" s="11">
        <v>-86165</v>
      </c>
    </row>
    <row r="17" spans="3:5" ht="12.75">
      <c r="C17" s="61"/>
      <c r="E17" s="61"/>
    </row>
    <row r="18" spans="1:6" ht="12.75">
      <c r="A18" s="11" t="s">
        <v>25</v>
      </c>
      <c r="C18" s="61">
        <v>77</v>
      </c>
      <c r="D18" s="11">
        <v>3448</v>
      </c>
      <c r="E18" s="61">
        <v>1715</v>
      </c>
      <c r="F18" s="11">
        <v>4470</v>
      </c>
    </row>
    <row r="19" spans="3:6" ht="12.75">
      <c r="C19" s="68"/>
      <c r="D19" s="19"/>
      <c r="E19" s="68"/>
      <c r="F19" s="19"/>
    </row>
    <row r="20" spans="1:6" ht="12.75">
      <c r="A20" s="11" t="s">
        <v>86</v>
      </c>
      <c r="C20" s="61">
        <f>SUM(C14:C18)</f>
        <v>526</v>
      </c>
      <c r="D20" s="11">
        <f>SUM(D14:D18)</f>
        <v>2396</v>
      </c>
      <c r="E20" s="61">
        <f>SUM(E14:E18)</f>
        <v>3510</v>
      </c>
      <c r="F20" s="11">
        <f>SUM(F14:F18)</f>
        <v>4886</v>
      </c>
    </row>
    <row r="21" spans="3:5" ht="12.75">
      <c r="C21" s="61"/>
      <c r="E21" s="61"/>
    </row>
    <row r="22" spans="1:6" ht="12.75">
      <c r="A22" s="11" t="s">
        <v>26</v>
      </c>
      <c r="C22" s="61">
        <v>-154</v>
      </c>
      <c r="D22" s="11">
        <v>-346</v>
      </c>
      <c r="E22" s="61">
        <v>-478</v>
      </c>
      <c r="F22" s="11">
        <v>-1073</v>
      </c>
    </row>
    <row r="23" spans="3:6" ht="12.75">
      <c r="C23" s="68"/>
      <c r="D23" s="19"/>
      <c r="E23" s="68"/>
      <c r="F23" s="19"/>
    </row>
    <row r="24" spans="1:6" ht="12.75">
      <c r="A24" s="11" t="s">
        <v>86</v>
      </c>
      <c r="C24" s="61">
        <f>SUM(C20:C22)</f>
        <v>372</v>
      </c>
      <c r="D24" s="11">
        <f>SUM(D20:D22)</f>
        <v>2050</v>
      </c>
      <c r="E24" s="61">
        <f>SUM(E20:E22)</f>
        <v>3032</v>
      </c>
      <c r="F24" s="11">
        <f>SUM(F20:F22)</f>
        <v>3813</v>
      </c>
    </row>
    <row r="25" spans="3:5" ht="12.75">
      <c r="C25" s="61"/>
      <c r="E25" s="61"/>
    </row>
    <row r="26" spans="1:6" ht="12.75">
      <c r="A26" s="11" t="s">
        <v>27</v>
      </c>
      <c r="C26" s="61">
        <v>-28</v>
      </c>
      <c r="D26" s="11">
        <v>-54</v>
      </c>
      <c r="E26" s="61">
        <v>-49</v>
      </c>
      <c r="F26" s="11">
        <v>-172</v>
      </c>
    </row>
    <row r="27" spans="3:6" ht="12.75">
      <c r="C27" s="68"/>
      <c r="D27" s="19"/>
      <c r="E27" s="68"/>
      <c r="F27" s="19"/>
    </row>
    <row r="28" spans="1:6" ht="12.75">
      <c r="A28" s="11" t="s">
        <v>96</v>
      </c>
      <c r="C28" s="61">
        <f>SUM(C24:C26)</f>
        <v>344</v>
      </c>
      <c r="D28" s="11">
        <f>SUM(D24:D26)</f>
        <v>1996</v>
      </c>
      <c r="E28" s="61">
        <f>SUM(E24:E26)</f>
        <v>2983</v>
      </c>
      <c r="F28" s="11">
        <f>SUM(F24:F26)</f>
        <v>3641</v>
      </c>
    </row>
    <row r="29" spans="3:5" ht="12.75">
      <c r="C29" s="61"/>
      <c r="E29" s="61"/>
    </row>
    <row r="30" spans="1:6" ht="12.75">
      <c r="A30" s="11" t="s">
        <v>28</v>
      </c>
      <c r="C30" s="85">
        <v>222</v>
      </c>
      <c r="D30" s="2">
        <v>262</v>
      </c>
      <c r="E30" s="85">
        <v>-68</v>
      </c>
      <c r="F30" s="2">
        <v>-42</v>
      </c>
    </row>
    <row r="31" spans="3:6" ht="12.75">
      <c r="C31" s="68"/>
      <c r="D31" s="19"/>
      <c r="E31" s="68"/>
      <c r="F31" s="19"/>
    </row>
    <row r="32" spans="1:6" ht="12.75">
      <c r="A32" s="11" t="s">
        <v>97</v>
      </c>
      <c r="C32" s="61">
        <f>SUM(C28:C30)</f>
        <v>566</v>
      </c>
      <c r="D32" s="11">
        <f>SUM(D28:D30)</f>
        <v>2258</v>
      </c>
      <c r="E32" s="61">
        <f>SUM(E28:E30)</f>
        <v>2915</v>
      </c>
      <c r="F32" s="11">
        <f>SUM(F28:F30)</f>
        <v>3599</v>
      </c>
    </row>
    <row r="33" spans="3:5" ht="12.75">
      <c r="C33" s="61"/>
      <c r="E33" s="61"/>
    </row>
    <row r="34" spans="1:6" ht="12.75">
      <c r="A34" s="11" t="s">
        <v>29</v>
      </c>
      <c r="C34" s="103">
        <v>13</v>
      </c>
      <c r="D34" s="11">
        <v>-63</v>
      </c>
      <c r="E34" s="61">
        <v>62</v>
      </c>
      <c r="F34" s="11">
        <v>-83</v>
      </c>
    </row>
    <row r="35" spans="3:5" ht="12.75">
      <c r="C35" s="61"/>
      <c r="E35" s="61"/>
    </row>
    <row r="36" spans="1:6" ht="13.5" thickBot="1">
      <c r="A36" s="11" t="s">
        <v>98</v>
      </c>
      <c r="C36" s="86">
        <f>SUM(C32:C34)</f>
        <v>579</v>
      </c>
      <c r="D36" s="20">
        <f>SUM(D32:D34)</f>
        <v>2195</v>
      </c>
      <c r="E36" s="86">
        <f>SUM(E32:E34)</f>
        <v>2977</v>
      </c>
      <c r="F36" s="20">
        <f>SUM(F32:F34)</f>
        <v>3516</v>
      </c>
    </row>
    <row r="37" spans="3:5" ht="13.5" thickTop="1">
      <c r="C37" s="80"/>
      <c r="E37" s="80"/>
    </row>
    <row r="38" spans="3:5" ht="12.75">
      <c r="C38" s="80"/>
      <c r="E38" s="80"/>
    </row>
    <row r="39" spans="1:7" ht="13.5" thickBot="1">
      <c r="A39" s="11" t="s">
        <v>126</v>
      </c>
      <c r="C39" s="81">
        <v>0.64</v>
      </c>
      <c r="D39" s="81">
        <v>2.41</v>
      </c>
      <c r="E39" s="81">
        <v>3.26</v>
      </c>
      <c r="F39" s="81">
        <v>3.87</v>
      </c>
      <c r="G39" s="80"/>
    </row>
    <row r="40" spans="3:6" ht="13.5" thickTop="1">
      <c r="C40" s="83"/>
      <c r="D40" s="12"/>
      <c r="E40" s="83"/>
      <c r="F40" s="12"/>
    </row>
    <row r="41" spans="1:6" ht="12.75">
      <c r="A41" s="11" t="s">
        <v>127</v>
      </c>
      <c r="C41" s="83"/>
      <c r="D41" s="12"/>
      <c r="E41" s="83"/>
      <c r="F41" s="12"/>
    </row>
    <row r="42" spans="1:6" ht="13.5" thickBot="1">
      <c r="A42" s="11" t="s">
        <v>30</v>
      </c>
      <c r="C42" s="81">
        <v>0.64</v>
      </c>
      <c r="D42" s="81">
        <v>2.36</v>
      </c>
      <c r="E42" s="81">
        <v>3.26</v>
      </c>
      <c r="F42" s="81">
        <v>3.78</v>
      </c>
    </row>
    <row r="43" ht="13.5" thickTop="1"/>
    <row r="48" spans="1:8" ht="12.75">
      <c r="A48" s="13" t="s">
        <v>88</v>
      </c>
      <c r="C48" s="13"/>
      <c r="D48" s="13"/>
      <c r="E48" s="13"/>
      <c r="F48" s="13"/>
      <c r="G48" s="13"/>
      <c r="H48" s="13"/>
    </row>
    <row r="49" ht="12.75">
      <c r="A49" s="13" t="s">
        <v>95</v>
      </c>
    </row>
  </sheetData>
  <printOptions/>
  <pageMargins left="0.5" right="0.25" top="0.57" bottom="0.37" header="0.31" footer="0.22"/>
  <pageSetup horizontalDpi="600" verticalDpi="6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3"/>
  <sheetViews>
    <sheetView showGridLines="0" workbookViewId="0" topLeftCell="A1">
      <selection activeCell="C21" sqref="C21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20.16015625" style="11" customWidth="1"/>
    <col min="6" max="16384" width="9.33203125" style="11" customWidth="1"/>
  </cols>
  <sheetData>
    <row r="1" ht="12.75">
      <c r="A1" s="21" t="s">
        <v>7</v>
      </c>
    </row>
    <row r="2" ht="12.75">
      <c r="A2" s="21" t="s">
        <v>31</v>
      </c>
    </row>
    <row r="3" ht="12.75">
      <c r="A3" s="21"/>
    </row>
    <row r="4" ht="12.75">
      <c r="A4" s="22" t="s">
        <v>109</v>
      </c>
    </row>
    <row r="5" ht="12.75">
      <c r="A5" s="11" t="s">
        <v>16</v>
      </c>
    </row>
    <row r="7" spans="3:5" ht="12.75">
      <c r="C7" s="8" t="s">
        <v>32</v>
      </c>
      <c r="D7" s="8"/>
      <c r="E7" s="17" t="s">
        <v>33</v>
      </c>
    </row>
    <row r="8" spans="3:5" ht="12.75">
      <c r="C8" s="8" t="s">
        <v>34</v>
      </c>
      <c r="D8" s="8"/>
      <c r="E8" s="17" t="s">
        <v>35</v>
      </c>
    </row>
    <row r="9" spans="3:5" ht="12.75">
      <c r="C9" s="8" t="s">
        <v>36</v>
      </c>
      <c r="D9" s="8"/>
      <c r="E9" s="17" t="s">
        <v>37</v>
      </c>
    </row>
    <row r="10" spans="3:5" ht="12.75">
      <c r="C10" s="8" t="s">
        <v>21</v>
      </c>
      <c r="D10" s="8"/>
      <c r="E10" s="17" t="s">
        <v>38</v>
      </c>
    </row>
    <row r="11" spans="3:5" ht="12.75">
      <c r="C11" s="92" t="s">
        <v>116</v>
      </c>
      <c r="D11" s="8"/>
      <c r="E11" s="43" t="s">
        <v>104</v>
      </c>
    </row>
    <row r="12" spans="3:5" ht="12.75">
      <c r="C12" s="8" t="s">
        <v>0</v>
      </c>
      <c r="D12" s="4"/>
      <c r="E12" s="17" t="s">
        <v>0</v>
      </c>
    </row>
    <row r="13" ht="12" customHeight="1"/>
    <row r="14" ht="3.75" customHeight="1"/>
    <row r="15" spans="1:5" ht="12.75">
      <c r="A15" s="4" t="s">
        <v>40</v>
      </c>
      <c r="C15" s="11">
        <v>25078</v>
      </c>
      <c r="E15" s="11">
        <v>25970</v>
      </c>
    </row>
    <row r="16" spans="1:7" ht="12.75">
      <c r="A16" s="4" t="s">
        <v>41</v>
      </c>
      <c r="C16" s="11">
        <v>1580</v>
      </c>
      <c r="E16" s="11">
        <v>832</v>
      </c>
      <c r="G16" s="54"/>
    </row>
    <row r="17" spans="1:5" ht="12.75">
      <c r="A17" s="4" t="s">
        <v>80</v>
      </c>
      <c r="C17" s="11">
        <v>5780</v>
      </c>
      <c r="E17" s="11">
        <v>9385</v>
      </c>
    </row>
    <row r="18" spans="1:5" ht="12.75" hidden="1">
      <c r="A18" s="4" t="s">
        <v>81</v>
      </c>
      <c r="C18" s="11">
        <f>'[1]CBS'!$Y$32/1000</f>
        <v>0</v>
      </c>
      <c r="E18" s="11">
        <v>0</v>
      </c>
    </row>
    <row r="19" spans="1:7" ht="12.75">
      <c r="A19" s="4" t="s">
        <v>39</v>
      </c>
      <c r="C19" s="11">
        <v>19362</v>
      </c>
      <c r="E19" s="11">
        <v>22240</v>
      </c>
      <c r="G19" s="54"/>
    </row>
    <row r="20" spans="1:5" ht="12.75">
      <c r="A20" s="4" t="s">
        <v>52</v>
      </c>
      <c r="C20" s="11">
        <v>306</v>
      </c>
      <c r="E20" s="11">
        <v>306</v>
      </c>
    </row>
    <row r="21" spans="1:5" ht="12.75">
      <c r="A21" s="4"/>
      <c r="C21" s="23">
        <f>SUM(C15:C20)</f>
        <v>52106</v>
      </c>
      <c r="E21" s="23">
        <f>SUM(E15:E20)</f>
        <v>58733</v>
      </c>
    </row>
    <row r="22" ht="12" customHeight="1"/>
    <row r="23" ht="12.75">
      <c r="A23" s="6" t="s">
        <v>42</v>
      </c>
    </row>
    <row r="24" spans="1:5" ht="12.75">
      <c r="A24" s="4" t="s">
        <v>4</v>
      </c>
      <c r="C24" s="24">
        <v>2563</v>
      </c>
      <c r="E24" s="24">
        <v>3506</v>
      </c>
    </row>
    <row r="25" spans="1:5" ht="12.75">
      <c r="A25" s="4" t="s">
        <v>55</v>
      </c>
      <c r="C25" s="25">
        <v>17068</v>
      </c>
      <c r="E25" s="25">
        <v>28604</v>
      </c>
    </row>
    <row r="26" spans="1:5" ht="12.75">
      <c r="A26" s="4" t="s">
        <v>43</v>
      </c>
      <c r="C26" s="25">
        <v>18528</v>
      </c>
      <c r="E26" s="25">
        <v>23279</v>
      </c>
    </row>
    <row r="27" spans="1:5" ht="12.75">
      <c r="A27" s="4" t="s">
        <v>56</v>
      </c>
      <c r="C27" s="25">
        <v>38668</v>
      </c>
      <c r="E27" s="25">
        <v>42842</v>
      </c>
    </row>
    <row r="28" spans="1:5" ht="12.75">
      <c r="A28" s="4" t="s">
        <v>57</v>
      </c>
      <c r="C28" s="25">
        <v>13872</v>
      </c>
      <c r="E28" s="25">
        <v>9064</v>
      </c>
    </row>
    <row r="29" spans="1:5" ht="12.75">
      <c r="A29" s="4" t="s">
        <v>58</v>
      </c>
      <c r="C29" s="25">
        <v>678</v>
      </c>
      <c r="E29" s="25">
        <v>1948</v>
      </c>
    </row>
    <row r="30" spans="1:5" ht="12.75">
      <c r="A30" s="4" t="s">
        <v>72</v>
      </c>
      <c r="C30" s="101">
        <v>6862</v>
      </c>
      <c r="E30" s="25">
        <v>340</v>
      </c>
    </row>
    <row r="31" spans="1:6" ht="12.75">
      <c r="A31" s="4" t="s">
        <v>124</v>
      </c>
      <c r="C31" s="25">
        <v>446</v>
      </c>
      <c r="E31" s="25">
        <v>954</v>
      </c>
      <c r="F31" s="50"/>
    </row>
    <row r="32" spans="1:6" ht="12.75">
      <c r="A32" s="4" t="s">
        <v>53</v>
      </c>
      <c r="C32" s="25">
        <v>4698</v>
      </c>
      <c r="E32" s="25">
        <v>6008</v>
      </c>
      <c r="F32" s="50"/>
    </row>
    <row r="33" spans="1:7" ht="12.75">
      <c r="A33" s="4"/>
      <c r="C33" s="26">
        <f>SUM(C24:C32)</f>
        <v>103383</v>
      </c>
      <c r="E33" s="26">
        <f>SUM(E24:E32)</f>
        <v>116545</v>
      </c>
      <c r="F33" s="50"/>
      <c r="G33" s="54"/>
    </row>
    <row r="34" spans="1:7" ht="12" customHeight="1">
      <c r="A34" s="27"/>
      <c r="G34" s="28"/>
    </row>
    <row r="35" ht="12.75">
      <c r="A35" s="6" t="s">
        <v>44</v>
      </c>
    </row>
    <row r="36" spans="1:5" ht="12.75">
      <c r="A36" s="4" t="s">
        <v>59</v>
      </c>
      <c r="C36" s="52">
        <v>18130</v>
      </c>
      <c r="E36" s="52">
        <v>26882</v>
      </c>
    </row>
    <row r="37" spans="1:5" ht="12.75">
      <c r="A37" s="4" t="s">
        <v>71</v>
      </c>
      <c r="C37" s="53">
        <v>2666</v>
      </c>
      <c r="E37" s="53">
        <v>3050</v>
      </c>
    </row>
    <row r="38" spans="1:5" ht="12.75">
      <c r="A38" s="4" t="s">
        <v>60</v>
      </c>
      <c r="C38" s="53">
        <v>1188</v>
      </c>
      <c r="E38" s="53">
        <v>1193</v>
      </c>
    </row>
    <row r="39" spans="1:9" ht="12.75">
      <c r="A39" s="4" t="s">
        <v>92</v>
      </c>
      <c r="C39" s="53">
        <v>18</v>
      </c>
      <c r="E39" s="53">
        <v>4</v>
      </c>
      <c r="H39" s="3"/>
      <c r="I39" s="3"/>
    </row>
    <row r="40" spans="1:9" ht="12.75">
      <c r="A40" s="4" t="s">
        <v>54</v>
      </c>
      <c r="C40" s="25">
        <v>19908</v>
      </c>
      <c r="E40" s="25">
        <v>28734</v>
      </c>
      <c r="H40" s="2"/>
      <c r="I40" s="2"/>
    </row>
    <row r="41" spans="1:9" ht="12.75">
      <c r="A41" s="4" t="s">
        <v>45</v>
      </c>
      <c r="C41" s="25">
        <v>122</v>
      </c>
      <c r="E41" s="25">
        <v>76</v>
      </c>
      <c r="I41" s="2"/>
    </row>
    <row r="42" spans="1:5" ht="12.75">
      <c r="A42" s="4"/>
      <c r="C42" s="26">
        <f>SUM(C36:C41)</f>
        <v>42032</v>
      </c>
      <c r="E42" s="26">
        <f>SUM(E36:E41)</f>
        <v>59939</v>
      </c>
    </row>
    <row r="43" spans="1:5" ht="12" customHeight="1">
      <c r="A43" s="4"/>
      <c r="C43" s="28"/>
      <c r="E43" s="28"/>
    </row>
    <row r="44" spans="1:5" ht="12.75">
      <c r="A44" s="4" t="s">
        <v>46</v>
      </c>
      <c r="C44" s="11">
        <f>C33-C42</f>
        <v>61351</v>
      </c>
      <c r="E44" s="11">
        <f>E33-E42</f>
        <v>56606</v>
      </c>
    </row>
    <row r="45" ht="12" customHeight="1">
      <c r="A45" s="4"/>
    </row>
    <row r="46" spans="1:5" ht="13.5" thickBot="1">
      <c r="A46" s="4"/>
      <c r="C46" s="20">
        <f>C21+C44</f>
        <v>113457</v>
      </c>
      <c r="E46" s="20">
        <f>E21+E44</f>
        <v>115339</v>
      </c>
    </row>
    <row r="47" ht="12.75" customHeight="1" thickTop="1">
      <c r="A47" s="4"/>
    </row>
    <row r="48" ht="12.75">
      <c r="A48" s="7" t="s">
        <v>47</v>
      </c>
    </row>
    <row r="49" ht="12.75">
      <c r="A49" s="4"/>
    </row>
    <row r="50" spans="1:5" ht="12.75">
      <c r="A50" s="4" t="s">
        <v>5</v>
      </c>
      <c r="C50" s="11">
        <v>91280</v>
      </c>
      <c r="E50" s="11">
        <v>91280</v>
      </c>
    </row>
    <row r="51" spans="1:5" ht="12.75">
      <c r="A51" s="4" t="s">
        <v>1</v>
      </c>
      <c r="C51" s="19">
        <v>11887</v>
      </c>
      <c r="E51" s="19">
        <v>10216</v>
      </c>
    </row>
    <row r="52" spans="1:5" ht="12.75">
      <c r="A52" s="4" t="s">
        <v>73</v>
      </c>
      <c r="C52" s="11">
        <f>SUM(C50:C51)</f>
        <v>103167</v>
      </c>
      <c r="E52" s="11">
        <f>SUM(E50:E51)</f>
        <v>101496</v>
      </c>
    </row>
    <row r="53" ht="12" customHeight="1">
      <c r="A53" s="4"/>
    </row>
    <row r="54" spans="1:5" ht="12.75">
      <c r="A54" s="4" t="s">
        <v>29</v>
      </c>
      <c r="C54" s="11">
        <v>1359</v>
      </c>
      <c r="E54" s="11">
        <v>1452</v>
      </c>
    </row>
    <row r="55" spans="1:5" ht="12.75">
      <c r="A55" s="4" t="s">
        <v>3</v>
      </c>
      <c r="C55" s="11">
        <v>6926</v>
      </c>
      <c r="E55" s="11">
        <v>10363</v>
      </c>
    </row>
    <row r="56" spans="1:5" ht="12.75">
      <c r="A56" s="4" t="s">
        <v>48</v>
      </c>
      <c r="C56" s="11">
        <v>2005</v>
      </c>
      <c r="E56" s="11">
        <v>2028</v>
      </c>
    </row>
    <row r="57" spans="1:5" ht="13.5" thickBot="1">
      <c r="A57" s="4"/>
      <c r="C57" s="20">
        <f>SUM(C52:C56)</f>
        <v>113457</v>
      </c>
      <c r="E57" s="20">
        <f>SUM(E52:E56)</f>
        <v>115339</v>
      </c>
    </row>
    <row r="58" spans="1:5" ht="13.5" thickTop="1">
      <c r="A58" s="4"/>
      <c r="C58" s="28"/>
      <c r="E58" s="28"/>
    </row>
    <row r="59" spans="1:5" ht="12.75">
      <c r="A59" s="78" t="s">
        <v>76</v>
      </c>
      <c r="B59" s="78"/>
      <c r="C59" s="88">
        <f>+(C52-C20)/C50</f>
        <v>1.126873356704645</v>
      </c>
      <c r="E59" s="79">
        <f>+(E52-E20)/E50</f>
        <v>1.108567046450482</v>
      </c>
    </row>
    <row r="60" spans="1:5" ht="12.75">
      <c r="A60" s="4"/>
      <c r="C60" s="28"/>
      <c r="E60" s="28"/>
    </row>
    <row r="61" spans="1:5" ht="9.75" customHeight="1">
      <c r="A61" s="4"/>
      <c r="C61" s="28"/>
      <c r="E61" s="28"/>
    </row>
    <row r="62" spans="1:8" ht="12.75">
      <c r="A62" s="13" t="s">
        <v>89</v>
      </c>
      <c r="B62" s="13"/>
      <c r="C62" s="13"/>
      <c r="D62" s="13"/>
      <c r="E62" s="13"/>
      <c r="F62" s="13"/>
      <c r="G62" s="13"/>
      <c r="H62" s="13"/>
    </row>
    <row r="63" ht="12.75">
      <c r="A63" s="13" t="s">
        <v>95</v>
      </c>
    </row>
  </sheetData>
  <printOptions/>
  <pageMargins left="0.53" right="0.41" top="0.51" bottom="0.22" header="0.25" footer="0.18"/>
  <pageSetup horizontalDpi="300" verticalDpi="300" orientation="portrait" paperSize="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G13" sqref="G13"/>
    </sheetView>
  </sheetViews>
  <sheetFormatPr defaultColWidth="9.33203125" defaultRowHeight="12.75"/>
  <cols>
    <col min="1" max="1" width="4" style="31" customWidth="1"/>
    <col min="2" max="2" width="3.66015625" style="31" customWidth="1"/>
    <col min="3" max="3" width="1.171875" style="31" customWidth="1"/>
    <col min="4" max="4" width="31.5" style="31" customWidth="1"/>
    <col min="5" max="5" width="1.83203125" style="31" customWidth="1"/>
    <col min="6" max="9" width="14.16015625" style="31" customWidth="1"/>
    <col min="10" max="10" width="14" style="31" customWidth="1"/>
    <col min="11" max="11" width="19.83203125" style="31" bestFit="1" customWidth="1"/>
    <col min="12" max="12" width="18.5" style="31" bestFit="1" customWidth="1"/>
    <col min="13" max="16384" width="10.66015625" style="31" customWidth="1"/>
  </cols>
  <sheetData>
    <row r="1" ht="15.75" customHeight="1">
      <c r="A1" s="30" t="s">
        <v>7</v>
      </c>
    </row>
    <row r="2" ht="14.25" customHeight="1">
      <c r="A2" s="30" t="s">
        <v>31</v>
      </c>
    </row>
    <row r="3" ht="12.75">
      <c r="A3" s="30"/>
    </row>
    <row r="4" ht="15.75" customHeight="1">
      <c r="A4" s="32" t="s">
        <v>110</v>
      </c>
    </row>
    <row r="5" ht="15.75" customHeight="1">
      <c r="A5" s="33" t="s">
        <v>16</v>
      </c>
    </row>
    <row r="6" ht="12.75" customHeight="1">
      <c r="A6" s="33"/>
    </row>
    <row r="7" spans="6:12" ht="13.5" customHeight="1">
      <c r="F7" s="49"/>
      <c r="G7" s="44" t="s">
        <v>65</v>
      </c>
      <c r="H7" s="87"/>
      <c r="I7" s="45" t="s">
        <v>49</v>
      </c>
      <c r="K7" s="34"/>
      <c r="L7" s="34"/>
    </row>
    <row r="8" spans="6:12" ht="13.5" customHeight="1">
      <c r="F8" s="34" t="s">
        <v>50</v>
      </c>
      <c r="G8" s="34" t="s">
        <v>51</v>
      </c>
      <c r="H8" s="34" t="s">
        <v>62</v>
      </c>
      <c r="I8" s="34" t="s">
        <v>75</v>
      </c>
      <c r="J8" s="34"/>
      <c r="K8" s="34"/>
      <c r="L8" s="34"/>
    </row>
    <row r="9" spans="1:12" ht="13.5" customHeight="1">
      <c r="A9" s="35"/>
      <c r="F9" s="36" t="s">
        <v>64</v>
      </c>
      <c r="G9" s="36" t="s">
        <v>63</v>
      </c>
      <c r="H9" s="36" t="s">
        <v>61</v>
      </c>
      <c r="I9" s="36" t="s">
        <v>78</v>
      </c>
      <c r="J9" s="36" t="s">
        <v>2</v>
      </c>
      <c r="K9" s="34"/>
      <c r="L9" s="34"/>
    </row>
    <row r="10" spans="1:10" ht="13.5" customHeight="1">
      <c r="A10" s="46"/>
      <c r="E10" s="34"/>
      <c r="F10" s="34" t="s">
        <v>0</v>
      </c>
      <c r="G10" s="34" t="s">
        <v>0</v>
      </c>
      <c r="H10" s="34" t="s">
        <v>0</v>
      </c>
      <c r="I10" s="34" t="s">
        <v>0</v>
      </c>
      <c r="J10" s="34" t="s">
        <v>0</v>
      </c>
    </row>
    <row r="11" spans="1:10" ht="10.5" customHeight="1">
      <c r="A11" s="46"/>
      <c r="E11" s="34"/>
      <c r="F11" s="34"/>
      <c r="G11" s="34"/>
      <c r="H11" s="34"/>
      <c r="I11" s="34"/>
      <c r="J11" s="34"/>
    </row>
    <row r="12" spans="1:10" ht="13.5" customHeight="1">
      <c r="A12" s="104" t="s">
        <v>117</v>
      </c>
      <c r="B12" s="93"/>
      <c r="C12" s="93"/>
      <c r="D12" s="93"/>
      <c r="E12" s="94"/>
      <c r="F12" s="34"/>
      <c r="G12" s="34"/>
      <c r="H12" s="34"/>
      <c r="I12" s="34"/>
      <c r="J12" s="34"/>
    </row>
    <row r="13" spans="6:10" ht="11.25" customHeight="1">
      <c r="F13" s="34"/>
      <c r="I13" s="34"/>
      <c r="J13" s="34"/>
    </row>
    <row r="14" spans="1:10" ht="13.5" customHeight="1">
      <c r="A14" s="31" t="s">
        <v>99</v>
      </c>
      <c r="F14" s="113">
        <v>91280</v>
      </c>
      <c r="G14" s="114">
        <v>15950</v>
      </c>
      <c r="H14" s="114">
        <v>398</v>
      </c>
      <c r="I14" s="113">
        <v>-6133</v>
      </c>
      <c r="J14" s="113">
        <f>SUM(F14:I14)</f>
        <v>101495</v>
      </c>
    </row>
    <row r="15" spans="6:10" ht="11.25" customHeight="1">
      <c r="F15" s="114"/>
      <c r="G15" s="114"/>
      <c r="H15" s="114"/>
      <c r="I15" s="114"/>
      <c r="J15" s="115"/>
    </row>
    <row r="16" spans="1:10" ht="13.5" customHeight="1">
      <c r="A16" s="31" t="s">
        <v>84</v>
      </c>
      <c r="F16" s="116"/>
      <c r="G16" s="116"/>
      <c r="H16" s="116"/>
      <c r="I16" s="113"/>
      <c r="J16" s="115"/>
    </row>
    <row r="17" spans="1:10" ht="13.5" customHeight="1">
      <c r="A17" s="84" t="s">
        <v>85</v>
      </c>
      <c r="F17" s="116">
        <v>0</v>
      </c>
      <c r="G17" s="116">
        <v>0</v>
      </c>
      <c r="H17" s="116">
        <v>0</v>
      </c>
      <c r="I17" s="113">
        <v>0</v>
      </c>
      <c r="J17" s="115">
        <f>SUM(F17:I17)</f>
        <v>0</v>
      </c>
    </row>
    <row r="18" spans="1:10" ht="11.25" customHeight="1">
      <c r="A18" s="84"/>
      <c r="F18" s="116"/>
      <c r="G18" s="116"/>
      <c r="H18" s="116"/>
      <c r="I18" s="113"/>
      <c r="J18" s="115"/>
    </row>
    <row r="19" spans="1:10" ht="13.5" customHeight="1" hidden="1">
      <c r="A19" s="31" t="s">
        <v>79</v>
      </c>
      <c r="F19" s="116">
        <v>0</v>
      </c>
      <c r="G19" s="116">
        <v>0</v>
      </c>
      <c r="H19" s="116">
        <v>0</v>
      </c>
      <c r="I19" s="113">
        <f>-25+25</f>
        <v>0</v>
      </c>
      <c r="J19" s="115">
        <f>SUM(F19:I19)</f>
        <v>0</v>
      </c>
    </row>
    <row r="20" spans="6:10" ht="12" customHeight="1" hidden="1">
      <c r="F20" s="116"/>
      <c r="G20" s="116"/>
      <c r="H20" s="116"/>
      <c r="I20" s="113"/>
      <c r="J20" s="115"/>
    </row>
    <row r="21" spans="1:10" ht="13.5" customHeight="1">
      <c r="A21" s="31" t="s">
        <v>77</v>
      </c>
      <c r="F21" s="116">
        <v>0</v>
      </c>
      <c r="G21" s="116">
        <v>0</v>
      </c>
      <c r="H21" s="116">
        <v>0</v>
      </c>
      <c r="I21" s="114">
        <f>income_s!E36</f>
        <v>2977</v>
      </c>
      <c r="J21" s="115">
        <f>SUM(F21:I21)</f>
        <v>2977</v>
      </c>
    </row>
    <row r="22" spans="6:10" ht="11.25" customHeight="1">
      <c r="F22" s="113"/>
      <c r="G22" s="113"/>
      <c r="H22" s="113"/>
      <c r="I22" s="114"/>
      <c r="J22" s="115"/>
    </row>
    <row r="23" spans="1:10" ht="13.5" customHeight="1">
      <c r="A23" s="31" t="s">
        <v>105</v>
      </c>
      <c r="F23" s="113">
        <v>0</v>
      </c>
      <c r="G23" s="113">
        <v>0</v>
      </c>
      <c r="H23" s="113">
        <v>0</v>
      </c>
      <c r="I23" s="114">
        <f>'[2]CPL'!$AB$78/1000</f>
        <v>-1305.3</v>
      </c>
      <c r="J23" s="115">
        <f>SUM(F23:I23)</f>
        <v>-1305.3</v>
      </c>
    </row>
    <row r="24" spans="6:10" ht="11.25" customHeight="1">
      <c r="F24" s="117"/>
      <c r="G24" s="117"/>
      <c r="H24" s="117"/>
      <c r="I24" s="118"/>
      <c r="J24" s="119"/>
    </row>
    <row r="25" spans="1:10" ht="16.5" customHeight="1">
      <c r="A25" s="31" t="s">
        <v>118</v>
      </c>
      <c r="E25" s="40"/>
      <c r="F25" s="114">
        <f>SUM(F14:F24)</f>
        <v>91280</v>
      </c>
      <c r="G25" s="114">
        <f>SUM(G14:G24)</f>
        <v>15950</v>
      </c>
      <c r="H25" s="114">
        <f>SUM(H14:H24)</f>
        <v>398</v>
      </c>
      <c r="I25" s="114">
        <f>SUM(I14:I24)</f>
        <v>-4461.3</v>
      </c>
      <c r="J25" s="114">
        <f>SUM(J14:J24)</f>
        <v>103166.7</v>
      </c>
    </row>
    <row r="26" spans="5:10" ht="3.75" customHeight="1" thickBot="1">
      <c r="E26" s="40"/>
      <c r="F26" s="120"/>
      <c r="G26" s="120"/>
      <c r="H26" s="120"/>
      <c r="I26" s="120"/>
      <c r="J26" s="120"/>
    </row>
    <row r="27" ht="12" customHeight="1" thickTop="1">
      <c r="E27" s="40"/>
    </row>
    <row r="28" ht="15" customHeight="1">
      <c r="E28" s="40"/>
    </row>
    <row r="29" ht="17.25" customHeight="1">
      <c r="E29" s="40"/>
    </row>
    <row r="30" ht="12" customHeight="1">
      <c r="E30" s="40"/>
    </row>
    <row r="31" spans="1:5" ht="15.75" customHeight="1">
      <c r="A31" s="104" t="s">
        <v>119</v>
      </c>
      <c r="E31" s="40"/>
    </row>
    <row r="32" ht="11.25" customHeight="1"/>
    <row r="33" spans="1:10" ht="13.5" customHeight="1">
      <c r="A33" s="31" t="s">
        <v>82</v>
      </c>
      <c r="F33" s="31">
        <v>90506</v>
      </c>
      <c r="G33" s="31">
        <v>15493</v>
      </c>
      <c r="H33" s="31">
        <v>1078</v>
      </c>
      <c r="I33" s="31">
        <v>-10322</v>
      </c>
      <c r="J33" s="37">
        <f>SUM(F33:I33)</f>
        <v>96755</v>
      </c>
    </row>
    <row r="34" spans="6:10" ht="11.25" customHeight="1">
      <c r="F34" s="40"/>
      <c r="G34" s="40"/>
      <c r="H34" s="40"/>
      <c r="I34" s="34"/>
      <c r="J34" s="37"/>
    </row>
    <row r="35" spans="1:10" ht="13.5" customHeight="1">
      <c r="A35" s="31" t="s">
        <v>84</v>
      </c>
      <c r="F35" s="40"/>
      <c r="G35" s="40"/>
      <c r="H35" s="40"/>
      <c r="I35" s="34"/>
      <c r="J35" s="37"/>
    </row>
    <row r="36" spans="1:10" ht="13.5" customHeight="1">
      <c r="A36" s="84" t="s">
        <v>85</v>
      </c>
      <c r="F36" s="40">
        <v>774</v>
      </c>
      <c r="G36" s="40">
        <v>457</v>
      </c>
      <c r="H36" s="40">
        <v>0</v>
      </c>
      <c r="I36" s="34">
        <v>0</v>
      </c>
      <c r="J36" s="37">
        <f>SUM(F36:I36)</f>
        <v>1231</v>
      </c>
    </row>
    <row r="37" spans="6:10" ht="11.25" customHeight="1">
      <c r="F37" s="40"/>
      <c r="G37" s="40"/>
      <c r="H37" s="40"/>
      <c r="I37" s="34"/>
      <c r="J37" s="37"/>
    </row>
    <row r="38" spans="1:10" ht="13.5" customHeight="1">
      <c r="A38" s="31" t="s">
        <v>77</v>
      </c>
      <c r="F38" s="40">
        <v>0</v>
      </c>
      <c r="G38" s="40">
        <v>0</v>
      </c>
      <c r="H38" s="40">
        <v>0</v>
      </c>
      <c r="I38" s="31">
        <v>3516</v>
      </c>
      <c r="J38" s="37">
        <f>SUM(F38:I38)</f>
        <v>3516</v>
      </c>
    </row>
    <row r="39" spans="6:10" ht="11.25" customHeight="1">
      <c r="F39" s="40"/>
      <c r="G39" s="40"/>
      <c r="H39" s="40"/>
      <c r="J39" s="37"/>
    </row>
    <row r="40" spans="1:10" ht="13.5" customHeight="1">
      <c r="A40" s="31" t="s">
        <v>105</v>
      </c>
      <c r="F40" s="40">
        <v>0</v>
      </c>
      <c r="G40" s="40">
        <v>0</v>
      </c>
      <c r="H40" s="40">
        <v>0</v>
      </c>
      <c r="I40" s="31">
        <v>-997</v>
      </c>
      <c r="J40" s="37">
        <f>SUM(F40:I40)</f>
        <v>-997</v>
      </c>
    </row>
    <row r="41" spans="5:10" ht="11.25" customHeight="1">
      <c r="E41" s="41"/>
      <c r="F41" s="39"/>
      <c r="G41" s="39"/>
      <c r="H41" s="39"/>
      <c r="I41" s="38"/>
      <c r="J41" s="39"/>
    </row>
    <row r="42" spans="1:10" ht="16.5" customHeight="1">
      <c r="A42" s="31" t="s">
        <v>120</v>
      </c>
      <c r="E42" s="40"/>
      <c r="F42" s="31">
        <f>SUM(F33:F41)</f>
        <v>91280</v>
      </c>
      <c r="G42" s="31">
        <f>SUM(G33:G41)</f>
        <v>15950</v>
      </c>
      <c r="H42" s="31">
        <f>SUM(H33:H41)</f>
        <v>1078</v>
      </c>
      <c r="I42" s="31">
        <f>SUM(I33:I41)</f>
        <v>-7803</v>
      </c>
      <c r="J42" s="31">
        <f>SUM(J33:J41)</f>
        <v>100505</v>
      </c>
    </row>
    <row r="43" spans="5:10" ht="3.75" customHeight="1" thickBot="1">
      <c r="E43" s="40"/>
      <c r="F43" s="42"/>
      <c r="G43" s="42"/>
      <c r="H43" s="42"/>
      <c r="I43" s="42"/>
      <c r="J43" s="42"/>
    </row>
    <row r="44" ht="13.5" thickTop="1">
      <c r="E44" s="40"/>
    </row>
    <row r="45" ht="12.75">
      <c r="E45" s="40"/>
    </row>
    <row r="46" ht="12.75">
      <c r="E46" s="40"/>
    </row>
    <row r="47" ht="12.75">
      <c r="E47" s="40"/>
    </row>
    <row r="48" ht="12.75">
      <c r="E48" s="40"/>
    </row>
    <row r="49" ht="15.75" customHeight="1"/>
    <row r="50" ht="12.75">
      <c r="A50" s="13" t="s">
        <v>90</v>
      </c>
    </row>
    <row r="51" ht="12.75">
      <c r="A51" s="13" t="s">
        <v>95</v>
      </c>
    </row>
  </sheetData>
  <printOptions/>
  <pageMargins left="0.63" right="0.3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122"/>
  <sheetViews>
    <sheetView showGridLines="0" tabSelected="1" workbookViewId="0" topLeftCell="A21">
      <selection activeCell="F27" sqref="F27"/>
    </sheetView>
  </sheetViews>
  <sheetFormatPr defaultColWidth="9.33203125" defaultRowHeight="12.75"/>
  <cols>
    <col min="1" max="1" width="5.16015625" style="4" customWidth="1"/>
    <col min="2" max="2" width="4.33203125" style="4" customWidth="1"/>
    <col min="3" max="3" width="48.66015625" style="4" customWidth="1"/>
    <col min="4" max="4" width="4.16015625" style="4" customWidth="1"/>
    <col min="5" max="5" width="7" style="4" customWidth="1"/>
    <col min="6" max="6" width="16.16015625" style="4" customWidth="1"/>
    <col min="7" max="7" width="5.5" style="4" customWidth="1"/>
    <col min="8" max="8" width="16.16015625" style="4" customWidth="1"/>
    <col min="9" max="9" width="11.5" style="4" customWidth="1"/>
    <col min="10" max="16384" width="9.33203125" style="4" customWidth="1"/>
  </cols>
  <sheetData>
    <row r="1" spans="2:8" ht="12.75">
      <c r="B1" s="29" t="s">
        <v>7</v>
      </c>
      <c r="C1" s="7"/>
      <c r="D1" s="7"/>
      <c r="E1" s="7"/>
      <c r="H1" s="7" t="s">
        <v>14</v>
      </c>
    </row>
    <row r="2" spans="2:8" ht="12.75" customHeight="1">
      <c r="B2" s="29" t="s">
        <v>31</v>
      </c>
      <c r="G2" s="7"/>
      <c r="H2" s="55"/>
    </row>
    <row r="3" spans="2:8" ht="9" customHeight="1">
      <c r="B3" s="29"/>
      <c r="G3" s="7"/>
      <c r="H3" s="55"/>
    </row>
    <row r="4" spans="2:8" ht="12.75">
      <c r="B4" s="6" t="s">
        <v>111</v>
      </c>
      <c r="G4" s="5"/>
      <c r="H4" s="56"/>
    </row>
    <row r="5" spans="2:8" ht="12.75">
      <c r="B5" s="4" t="s">
        <v>16</v>
      </c>
      <c r="F5" s="5"/>
      <c r="G5" s="5"/>
      <c r="H5" s="56"/>
    </row>
    <row r="6" spans="6:8" ht="12.75">
      <c r="F6" s="5"/>
      <c r="G6" s="5"/>
      <c r="H6" s="56"/>
    </row>
    <row r="7" spans="3:8" ht="12.75">
      <c r="C7" s="57"/>
      <c r="D7" s="57"/>
      <c r="E7" s="57"/>
      <c r="F7" s="5"/>
      <c r="G7" s="5"/>
      <c r="H7" s="56"/>
    </row>
    <row r="8" spans="1:8" ht="12.75">
      <c r="A8" s="8"/>
      <c r="C8" s="58"/>
      <c r="D8" s="58"/>
      <c r="E8" s="58"/>
      <c r="F8" s="59" t="s">
        <v>121</v>
      </c>
      <c r="G8" s="5"/>
      <c r="H8" s="59" t="s">
        <v>121</v>
      </c>
    </row>
    <row r="9" spans="1:8" ht="12.75">
      <c r="A9" s="8"/>
      <c r="C9" s="58"/>
      <c r="D9" s="58"/>
      <c r="E9" s="58"/>
      <c r="F9" s="5" t="s">
        <v>83</v>
      </c>
      <c r="G9" s="5"/>
      <c r="H9" s="5" t="s">
        <v>83</v>
      </c>
    </row>
    <row r="10" spans="1:8" ht="12.75">
      <c r="A10" s="8"/>
      <c r="C10" s="58"/>
      <c r="D10" s="58"/>
      <c r="E10" s="58"/>
      <c r="F10" s="111" t="s">
        <v>112</v>
      </c>
      <c r="G10" s="5"/>
      <c r="H10" s="60" t="s">
        <v>113</v>
      </c>
    </row>
    <row r="11" spans="1:8" ht="12.75">
      <c r="A11" s="8"/>
      <c r="E11" s="5"/>
      <c r="F11" s="56" t="s">
        <v>0</v>
      </c>
      <c r="G11" s="5"/>
      <c r="H11" s="56" t="s">
        <v>0</v>
      </c>
    </row>
    <row r="12" spans="1:8" ht="8.25" customHeight="1">
      <c r="A12" s="8"/>
      <c r="F12" s="5"/>
      <c r="G12" s="5"/>
      <c r="H12" s="98"/>
    </row>
    <row r="13" spans="1:8" ht="13.5" customHeight="1">
      <c r="A13" s="8"/>
      <c r="B13" s="4" t="s">
        <v>94</v>
      </c>
      <c r="F13" s="61">
        <v>2983</v>
      </c>
      <c r="G13" s="47"/>
      <c r="H13" s="97">
        <v>3641</v>
      </c>
    </row>
    <row r="14" spans="1:8" ht="11.25" customHeight="1">
      <c r="A14" s="8"/>
      <c r="F14" s="47"/>
      <c r="G14" s="47"/>
      <c r="H14" s="95"/>
    </row>
    <row r="15" spans="1:8" ht="12.75">
      <c r="A15" s="8"/>
      <c r="B15" s="1" t="s">
        <v>68</v>
      </c>
      <c r="F15" s="63"/>
      <c r="G15" s="47"/>
      <c r="H15" s="95"/>
    </row>
    <row r="16" spans="1:8" ht="12.75">
      <c r="A16" s="8"/>
      <c r="B16" s="4" t="s">
        <v>8</v>
      </c>
      <c r="E16" s="8"/>
      <c r="F16" s="48">
        <v>1409</v>
      </c>
      <c r="G16" s="47"/>
      <c r="H16" s="95">
        <v>1716</v>
      </c>
    </row>
    <row r="17" spans="1:8" ht="12" customHeight="1">
      <c r="A17" s="8"/>
      <c r="B17" s="4" t="s">
        <v>66</v>
      </c>
      <c r="E17" s="8"/>
      <c r="F17" s="48">
        <v>-978</v>
      </c>
      <c r="G17" s="47"/>
      <c r="H17" s="97">
        <v>-3447</v>
      </c>
    </row>
    <row r="18" spans="1:8" ht="12.75" customHeight="1">
      <c r="A18" s="8"/>
      <c r="B18" s="4" t="s">
        <v>70</v>
      </c>
      <c r="E18" s="8"/>
      <c r="F18" s="64">
        <v>478</v>
      </c>
      <c r="G18" s="47"/>
      <c r="H18" s="95">
        <v>1073</v>
      </c>
    </row>
    <row r="19" spans="1:8" ht="1.5" customHeight="1">
      <c r="A19" s="8"/>
      <c r="E19" s="8"/>
      <c r="F19" s="65"/>
      <c r="G19" s="47"/>
      <c r="H19" s="96"/>
    </row>
    <row r="20" spans="1:9" ht="11.25" customHeight="1">
      <c r="A20" s="8"/>
      <c r="B20" s="4" t="s">
        <v>9</v>
      </c>
      <c r="E20" s="8"/>
      <c r="F20" s="66">
        <f>SUM(F13:F18)</f>
        <v>3892</v>
      </c>
      <c r="G20" s="47"/>
      <c r="H20" s="95">
        <f>SUM(H13:H18)</f>
        <v>2983</v>
      </c>
      <c r="I20" s="57"/>
    </row>
    <row r="21" spans="1:9" ht="10.5" customHeight="1">
      <c r="A21" s="8"/>
      <c r="E21" s="8"/>
      <c r="F21" s="66"/>
      <c r="G21" s="47"/>
      <c r="H21" s="95"/>
      <c r="I21" s="57"/>
    </row>
    <row r="22" spans="1:8" ht="12.75">
      <c r="A22" s="8"/>
      <c r="B22" s="4" t="s">
        <v>10</v>
      </c>
      <c r="C22" s="67"/>
      <c r="D22" s="67"/>
      <c r="E22" s="8"/>
      <c r="F22" s="100">
        <v>13182</v>
      </c>
      <c r="G22" s="47"/>
      <c r="H22" s="97">
        <v>2085</v>
      </c>
    </row>
    <row r="23" spans="1:8" ht="12" customHeight="1">
      <c r="A23" s="8"/>
      <c r="B23" s="4" t="s">
        <v>11</v>
      </c>
      <c r="C23" s="67"/>
      <c r="D23" s="67"/>
      <c r="E23" s="8"/>
      <c r="F23" s="68">
        <v>-8724</v>
      </c>
      <c r="G23" s="47"/>
      <c r="H23" s="99">
        <v>-7059</v>
      </c>
    </row>
    <row r="24" spans="1:8" ht="12.75">
      <c r="A24" s="8"/>
      <c r="B24" s="4" t="s">
        <v>122</v>
      </c>
      <c r="C24" s="67"/>
      <c r="D24" s="67"/>
      <c r="E24" s="82"/>
      <c r="F24" s="69">
        <f>SUM(F20:F23)</f>
        <v>8350</v>
      </c>
      <c r="G24" s="47"/>
      <c r="H24" s="97">
        <f>SUM(H20:H23)</f>
        <v>-1991</v>
      </c>
    </row>
    <row r="25" spans="1:8" ht="10.5" customHeight="1">
      <c r="A25" s="8"/>
      <c r="C25" s="67"/>
      <c r="D25" s="67"/>
      <c r="E25" s="82"/>
      <c r="F25" s="64"/>
      <c r="G25" s="47"/>
      <c r="H25" s="95"/>
    </row>
    <row r="26" spans="1:8" ht="12.75">
      <c r="A26" s="8"/>
      <c r="B26" s="4" t="s">
        <v>67</v>
      </c>
      <c r="C26" s="67"/>
      <c r="D26" s="67"/>
      <c r="E26" s="8"/>
      <c r="F26" s="69">
        <v>-478</v>
      </c>
      <c r="G26" s="47"/>
      <c r="H26" s="97">
        <v>-1073</v>
      </c>
    </row>
    <row r="27" spans="1:8" ht="12.75">
      <c r="A27" s="8"/>
      <c r="B27" s="4" t="s">
        <v>69</v>
      </c>
      <c r="C27" s="67"/>
      <c r="D27" s="67"/>
      <c r="E27" s="8"/>
      <c r="F27" s="69">
        <v>-200</v>
      </c>
      <c r="G27" s="47"/>
      <c r="H27" s="97">
        <v>-761</v>
      </c>
    </row>
    <row r="28" spans="1:8" ht="12.75">
      <c r="A28" s="8"/>
      <c r="B28" s="4" t="s">
        <v>87</v>
      </c>
      <c r="C28" s="67"/>
      <c r="D28" s="67"/>
      <c r="E28" s="8"/>
      <c r="F28" s="68">
        <v>1429</v>
      </c>
      <c r="G28" s="47"/>
      <c r="H28" s="112">
        <v>63</v>
      </c>
    </row>
    <row r="29" spans="1:8" ht="12.75">
      <c r="A29" s="8"/>
      <c r="B29" s="4" t="s">
        <v>123</v>
      </c>
      <c r="C29" s="67"/>
      <c r="D29" s="67"/>
      <c r="E29" s="82"/>
      <c r="F29" s="69">
        <f>F24+F26+F27+F28</f>
        <v>9101</v>
      </c>
      <c r="G29" s="47"/>
      <c r="H29" s="97">
        <f>SUM(H24:H28)</f>
        <v>-3762</v>
      </c>
    </row>
    <row r="30" spans="1:8" ht="10.5" customHeight="1">
      <c r="A30" s="8"/>
      <c r="C30" s="67"/>
      <c r="D30" s="67"/>
      <c r="E30" s="82"/>
      <c r="F30" s="64"/>
      <c r="G30" s="47"/>
      <c r="H30" s="95"/>
    </row>
    <row r="31" spans="1:8" ht="12.75">
      <c r="A31" s="8"/>
      <c r="B31" s="4" t="s">
        <v>12</v>
      </c>
      <c r="C31" s="67"/>
      <c r="D31" s="67"/>
      <c r="E31" s="82"/>
      <c r="F31" s="64"/>
      <c r="G31" s="47"/>
      <c r="H31" s="95"/>
    </row>
    <row r="32" spans="1:8" ht="12.75">
      <c r="A32" s="8"/>
      <c r="B32" s="4" t="s">
        <v>74</v>
      </c>
      <c r="E32" s="8"/>
      <c r="F32" s="109">
        <v>-1291</v>
      </c>
      <c r="G32" s="51"/>
      <c r="H32" s="108">
        <v>-7791</v>
      </c>
    </row>
    <row r="33" spans="1:8" ht="12.75">
      <c r="A33" s="8"/>
      <c r="B33" s="4" t="s">
        <v>103</v>
      </c>
      <c r="E33" s="8"/>
      <c r="F33" s="110">
        <v>4594</v>
      </c>
      <c r="G33" s="51"/>
      <c r="H33" s="107">
        <v>0</v>
      </c>
    </row>
    <row r="34" spans="1:8" ht="12.75">
      <c r="A34" s="8"/>
      <c r="B34" s="4" t="s">
        <v>100</v>
      </c>
      <c r="E34" s="8"/>
      <c r="F34" s="102">
        <f>SUM(F32:F33)</f>
        <v>3303</v>
      </c>
      <c r="G34" s="51"/>
      <c r="H34" s="97">
        <f>SUM(H32:H33)</f>
        <v>-7791</v>
      </c>
    </row>
    <row r="35" spans="1:8" ht="10.5" customHeight="1">
      <c r="A35" s="8"/>
      <c r="C35" s="67"/>
      <c r="D35" s="67"/>
      <c r="E35" s="82"/>
      <c r="F35" s="64"/>
      <c r="G35" s="47"/>
      <c r="H35" s="95"/>
    </row>
    <row r="36" spans="1:8" ht="12.75">
      <c r="A36" s="8"/>
      <c r="B36" s="4" t="s">
        <v>13</v>
      </c>
      <c r="C36" s="67"/>
      <c r="D36" s="67"/>
      <c r="E36" s="82"/>
      <c r="F36" s="64"/>
      <c r="G36" s="47"/>
      <c r="H36" s="95"/>
    </row>
    <row r="37" spans="1:8" ht="12.75">
      <c r="A37" s="8"/>
      <c r="B37" s="4" t="s">
        <v>54</v>
      </c>
      <c r="C37" s="71"/>
      <c r="D37" s="71"/>
      <c r="E37" s="8"/>
      <c r="F37" s="105">
        <v>-3635</v>
      </c>
      <c r="G37" s="47"/>
      <c r="H37" s="108">
        <v>8906</v>
      </c>
    </row>
    <row r="38" spans="1:8" ht="12.75">
      <c r="A38" s="8"/>
      <c r="B38" t="s">
        <v>106</v>
      </c>
      <c r="C38" s="71"/>
      <c r="D38" s="71"/>
      <c r="E38" s="8"/>
      <c r="F38" s="121">
        <v>0</v>
      </c>
      <c r="G38" s="47"/>
      <c r="H38" s="122">
        <v>1231</v>
      </c>
    </row>
    <row r="39" spans="1:8" ht="12.75">
      <c r="A39" s="8"/>
      <c r="B39" s="4" t="s">
        <v>93</v>
      </c>
      <c r="C39" s="71"/>
      <c r="D39" s="71"/>
      <c r="E39" s="8"/>
      <c r="F39" s="106">
        <v>-1336</v>
      </c>
      <c r="G39" s="47"/>
      <c r="H39" s="123">
        <v>-997</v>
      </c>
    </row>
    <row r="40" spans="1:8" ht="12.75">
      <c r="A40" s="8"/>
      <c r="B40" s="4" t="s">
        <v>107</v>
      </c>
      <c r="C40" s="67"/>
      <c r="D40" s="67"/>
      <c r="E40" s="8"/>
      <c r="F40" s="70">
        <f>SUM(F37:F39)</f>
        <v>-4971</v>
      </c>
      <c r="G40" s="47"/>
      <c r="H40" s="97">
        <f>SUM(H37:H39)</f>
        <v>9140</v>
      </c>
    </row>
    <row r="41" spans="1:8" ht="1.5" customHeight="1">
      <c r="A41" s="8"/>
      <c r="C41" s="67"/>
      <c r="D41" s="67"/>
      <c r="E41" s="82"/>
      <c r="F41" s="65"/>
      <c r="G41" s="51"/>
      <c r="H41" s="96"/>
    </row>
    <row r="42" spans="1:8" ht="2.25" customHeight="1">
      <c r="A42" s="8"/>
      <c r="C42" s="67"/>
      <c r="D42" s="67"/>
      <c r="E42" s="82"/>
      <c r="F42" s="64"/>
      <c r="G42" s="51"/>
      <c r="H42" s="95"/>
    </row>
    <row r="43" spans="1:8" ht="12.75" customHeight="1">
      <c r="A43" s="8"/>
      <c r="B43" s="4" t="s">
        <v>125</v>
      </c>
      <c r="E43" s="82"/>
      <c r="F43" s="69">
        <f>F29+F34+F40</f>
        <v>7433</v>
      </c>
      <c r="G43" s="51"/>
      <c r="H43" s="97">
        <f>H29+H34+H40</f>
        <v>-2413</v>
      </c>
    </row>
    <row r="44" spans="1:8" ht="6" customHeight="1">
      <c r="A44" s="8"/>
      <c r="C44" s="72"/>
      <c r="D44" s="72"/>
      <c r="E44" s="82"/>
      <c r="F44" s="64"/>
      <c r="G44" s="51"/>
      <c r="H44" s="97"/>
    </row>
    <row r="45" spans="1:8" ht="12.75">
      <c r="A45" s="8"/>
      <c r="B45" s="4" t="s">
        <v>101</v>
      </c>
      <c r="C45" s="72"/>
      <c r="D45" s="72"/>
      <c r="E45" s="82"/>
      <c r="F45" s="70">
        <v>-2932</v>
      </c>
      <c r="G45" s="51"/>
      <c r="H45" s="97">
        <v>-11028</v>
      </c>
    </row>
    <row r="46" spans="1:8" ht="6" customHeight="1">
      <c r="A46" s="8"/>
      <c r="C46" s="72"/>
      <c r="D46" s="72"/>
      <c r="E46" s="82"/>
      <c r="F46" s="73"/>
      <c r="G46" s="51"/>
      <c r="H46" s="74"/>
    </row>
    <row r="47" spans="1:10" ht="15.75" customHeight="1" thickBot="1">
      <c r="A47" s="8"/>
      <c r="B47" s="4" t="s">
        <v>102</v>
      </c>
      <c r="C47" s="72"/>
      <c r="D47" s="72"/>
      <c r="E47" s="82"/>
      <c r="F47" s="75">
        <f>SUM(F43:F45)</f>
        <v>4501</v>
      </c>
      <c r="G47" s="51"/>
      <c r="H47" s="89">
        <f>SUM(H43:H45)</f>
        <v>-13441</v>
      </c>
      <c r="I47" s="76"/>
      <c r="J47" s="77"/>
    </row>
    <row r="48" spans="1:8" ht="13.5" thickTop="1">
      <c r="A48" s="8"/>
      <c r="C48" s="9"/>
      <c r="D48" s="9"/>
      <c r="E48" s="9"/>
      <c r="F48" s="11"/>
      <c r="G48" s="11"/>
      <c r="H48" s="10"/>
    </row>
    <row r="49" spans="1:8" ht="12" customHeight="1">
      <c r="A49" s="8"/>
      <c r="C49" s="9"/>
      <c r="D49" s="9"/>
      <c r="E49" s="9"/>
      <c r="F49" s="11"/>
      <c r="G49" s="11"/>
      <c r="H49" s="10"/>
    </row>
    <row r="50" spans="1:8" ht="12" customHeight="1">
      <c r="A50" s="8"/>
      <c r="C50" s="9"/>
      <c r="D50" s="9"/>
      <c r="E50" s="9"/>
      <c r="F50" s="28"/>
      <c r="G50" s="47"/>
      <c r="H50" s="62"/>
    </row>
    <row r="51" spans="1:8" ht="15.75" customHeight="1">
      <c r="A51" s="8"/>
      <c r="C51" s="9"/>
      <c r="D51" s="9"/>
      <c r="E51" s="9"/>
      <c r="F51" s="28"/>
      <c r="G51" s="47"/>
      <c r="H51" s="62"/>
    </row>
    <row r="52" spans="1:8" ht="15.75" customHeight="1" hidden="1">
      <c r="A52" s="8"/>
      <c r="C52" s="9"/>
      <c r="D52" s="9"/>
      <c r="E52" s="9"/>
      <c r="F52" s="28" t="e">
        <f>F47-#REF!</f>
        <v>#REF!</v>
      </c>
      <c r="G52" s="47"/>
      <c r="H52" s="62"/>
    </row>
    <row r="53" spans="1:8" ht="12.75">
      <c r="A53" s="8"/>
      <c r="C53" s="9"/>
      <c r="D53" s="9"/>
      <c r="E53" s="9"/>
      <c r="F53" s="47"/>
      <c r="G53" s="47"/>
      <c r="H53" s="62"/>
    </row>
    <row r="54" spans="1:8" ht="12.75">
      <c r="A54" s="8"/>
      <c r="B54" s="13" t="s">
        <v>91</v>
      </c>
      <c r="F54" s="47"/>
      <c r="G54" s="47"/>
      <c r="H54" s="47"/>
    </row>
    <row r="55" spans="1:8" ht="12.75">
      <c r="A55" s="8"/>
      <c r="B55" s="13" t="s">
        <v>95</v>
      </c>
      <c r="F55" s="47"/>
      <c r="G55" s="47"/>
      <c r="H55" s="47"/>
    </row>
    <row r="56" spans="1:8" ht="12.75">
      <c r="A56" s="8"/>
      <c r="F56" s="47"/>
      <c r="G56" s="47"/>
      <c r="H56" s="47"/>
    </row>
    <row r="57" spans="1:8" ht="12.75">
      <c r="A57" s="8"/>
      <c r="F57" s="47"/>
      <c r="G57" s="47"/>
      <c r="H57" s="47"/>
    </row>
    <row r="58" spans="1:8" ht="12.75">
      <c r="A58" s="8"/>
      <c r="F58" s="47"/>
      <c r="G58" s="47"/>
      <c r="H58" s="47"/>
    </row>
    <row r="59" spans="1:8" ht="12.75">
      <c r="A59" s="8"/>
      <c r="F59" s="47"/>
      <c r="G59" s="47"/>
      <c r="H59" s="47"/>
    </row>
    <row r="60" spans="1:8" ht="12.75">
      <c r="A60" s="8"/>
      <c r="F60" s="47"/>
      <c r="G60" s="47"/>
      <c r="H60" s="47"/>
    </row>
    <row r="61" spans="1:8" ht="12.75">
      <c r="A61" s="8"/>
      <c r="F61" s="47"/>
      <c r="G61" s="47"/>
      <c r="H61" s="47"/>
    </row>
    <row r="62" spans="1:8" ht="12.75">
      <c r="A62" s="8"/>
      <c r="F62" s="47"/>
      <c r="G62" s="47"/>
      <c r="H62" s="47"/>
    </row>
    <row r="63" spans="1:8" ht="12.75">
      <c r="A63" s="8"/>
      <c r="F63" s="47"/>
      <c r="G63" s="47"/>
      <c r="H63" s="47"/>
    </row>
    <row r="64" spans="1:8" ht="12.75">
      <c r="A64" s="8"/>
      <c r="F64" s="47"/>
      <c r="G64" s="47"/>
      <c r="H64" s="47"/>
    </row>
    <row r="65" spans="1:8" ht="12.75">
      <c r="A65" s="8"/>
      <c r="F65" s="47"/>
      <c r="G65" s="47"/>
      <c r="H65" s="47"/>
    </row>
    <row r="66" spans="1:8" ht="12.75">
      <c r="A66" s="8"/>
      <c r="F66" s="47"/>
      <c r="G66" s="47"/>
      <c r="H66" s="47"/>
    </row>
    <row r="67" spans="1:8" ht="12.75">
      <c r="A67" s="8"/>
      <c r="F67" s="47"/>
      <c r="G67" s="47"/>
      <c r="H67" s="47"/>
    </row>
    <row r="68" spans="1:8" ht="12.75">
      <c r="A68" s="8"/>
      <c r="F68" s="47"/>
      <c r="G68" s="47"/>
      <c r="H68" s="47"/>
    </row>
    <row r="69" spans="1:8" ht="12.75">
      <c r="A69" s="8"/>
      <c r="F69" s="47"/>
      <c r="G69" s="47"/>
      <c r="H69" s="47"/>
    </row>
    <row r="70" spans="1:8" ht="12.75">
      <c r="A70" s="8"/>
      <c r="F70" s="47"/>
      <c r="G70" s="47"/>
      <c r="H70" s="47"/>
    </row>
    <row r="71" spans="1:8" ht="12.75">
      <c r="A71" s="8"/>
      <c r="F71" s="47"/>
      <c r="G71" s="47"/>
      <c r="H71" s="47"/>
    </row>
    <row r="72" spans="1:8" ht="12.75">
      <c r="A72" s="8"/>
      <c r="F72" s="47"/>
      <c r="G72" s="47"/>
      <c r="H72" s="47"/>
    </row>
    <row r="73" spans="1:8" ht="12.75">
      <c r="A73" s="8"/>
      <c r="F73" s="47"/>
      <c r="G73" s="47"/>
      <c r="H73" s="47"/>
    </row>
    <row r="74" spans="1:8" ht="12.75">
      <c r="A74" s="8"/>
      <c r="F74" s="47"/>
      <c r="G74" s="47"/>
      <c r="H74" s="47"/>
    </row>
    <row r="75" spans="1:8" ht="12.75">
      <c r="A75" s="8"/>
      <c r="F75" s="47"/>
      <c r="G75" s="47"/>
      <c r="H75" s="47"/>
    </row>
    <row r="76" spans="1:8" ht="12.75">
      <c r="A76" s="8"/>
      <c r="F76" s="47"/>
      <c r="G76" s="47"/>
      <c r="H76" s="47"/>
    </row>
    <row r="77" spans="1:8" ht="12.75">
      <c r="A77" s="8"/>
      <c r="F77" s="47"/>
      <c r="G77" s="47"/>
      <c r="H77" s="47"/>
    </row>
    <row r="78" spans="1:8" ht="12.75">
      <c r="A78" s="8"/>
      <c r="F78" s="47"/>
      <c r="G78" s="47"/>
      <c r="H78" s="47"/>
    </row>
    <row r="79" spans="1:8" ht="12.75">
      <c r="A79" s="8"/>
      <c r="F79" s="47"/>
      <c r="G79" s="47"/>
      <c r="H79" s="47"/>
    </row>
    <row r="80" spans="1:8" ht="12.75">
      <c r="A80" s="8"/>
      <c r="F80" s="47"/>
      <c r="G80" s="47"/>
      <c r="H80" s="47"/>
    </row>
    <row r="81" spans="1:8" ht="12.75">
      <c r="A81" s="8"/>
      <c r="F81" s="47"/>
      <c r="G81" s="47"/>
      <c r="H81" s="47"/>
    </row>
    <row r="82" spans="1:8" ht="12.75">
      <c r="A82" s="8"/>
      <c r="F82" s="47"/>
      <c r="G82" s="47"/>
      <c r="H82" s="47"/>
    </row>
    <row r="83" spans="1:8" ht="12.75">
      <c r="A83" s="8"/>
      <c r="F83" s="47"/>
      <c r="G83" s="47"/>
      <c r="H83" s="47"/>
    </row>
    <row r="84" spans="1:8" ht="12.75">
      <c r="A84" s="8"/>
      <c r="F84" s="47"/>
      <c r="G84" s="47"/>
      <c r="H84" s="47"/>
    </row>
    <row r="85" spans="1:8" ht="12.75">
      <c r="A85" s="8"/>
      <c r="F85" s="47"/>
      <c r="G85" s="47"/>
      <c r="H85" s="47"/>
    </row>
    <row r="86" spans="1:8" ht="12.75">
      <c r="A86" s="8"/>
      <c r="F86" s="47"/>
      <c r="G86" s="47"/>
      <c r="H86" s="47"/>
    </row>
    <row r="87" spans="1:8" ht="12.75">
      <c r="A87" s="8"/>
      <c r="F87" s="47"/>
      <c r="G87" s="47"/>
      <c r="H87" s="47"/>
    </row>
    <row r="88" spans="1:8" ht="12.75">
      <c r="A88" s="8"/>
      <c r="F88" s="47"/>
      <c r="G88" s="47"/>
      <c r="H88" s="47"/>
    </row>
    <row r="89" spans="1:8" ht="12.75">
      <c r="A89" s="8"/>
      <c r="F89" s="47"/>
      <c r="G89" s="47"/>
      <c r="H89" s="47"/>
    </row>
    <row r="90" spans="1:8" ht="12.75">
      <c r="A90" s="8"/>
      <c r="F90" s="47"/>
      <c r="G90" s="47"/>
      <c r="H90" s="47"/>
    </row>
    <row r="91" spans="1:8" ht="12.75">
      <c r="A91" s="8"/>
      <c r="F91" s="47"/>
      <c r="G91" s="47"/>
      <c r="H91" s="47"/>
    </row>
    <row r="92" spans="1:8" ht="12.75">
      <c r="A92" s="8"/>
      <c r="F92" s="47"/>
      <c r="G92" s="47"/>
      <c r="H92" s="47"/>
    </row>
    <row r="93" spans="1:8" ht="12.75">
      <c r="A93" s="8"/>
      <c r="F93" s="47"/>
      <c r="G93" s="47"/>
      <c r="H93" s="47"/>
    </row>
    <row r="94" spans="1:8" ht="12.75">
      <c r="A94" s="8"/>
      <c r="F94" s="47"/>
      <c r="G94" s="47"/>
      <c r="H94" s="47"/>
    </row>
    <row r="95" spans="1:8" ht="12.75">
      <c r="A95" s="8"/>
      <c r="F95" s="47"/>
      <c r="G95" s="47"/>
      <c r="H95" s="47"/>
    </row>
    <row r="96" spans="1:8" ht="12.75">
      <c r="A96" s="8"/>
      <c r="F96" s="47"/>
      <c r="G96" s="47"/>
      <c r="H96" s="47"/>
    </row>
    <row r="97" spans="1:8" ht="12.75">
      <c r="A97" s="8"/>
      <c r="F97" s="47"/>
      <c r="G97" s="47"/>
      <c r="H97" s="47"/>
    </row>
    <row r="98" spans="1:8" ht="12.75">
      <c r="A98" s="8"/>
      <c r="F98" s="47"/>
      <c r="G98" s="47"/>
      <c r="H98" s="47"/>
    </row>
    <row r="99" spans="1:8" ht="12.75">
      <c r="A99" s="8"/>
      <c r="F99" s="47"/>
      <c r="G99" s="47"/>
      <c r="H99" s="47"/>
    </row>
    <row r="100" spans="1:8" ht="12.75">
      <c r="A100" s="8"/>
      <c r="F100" s="47"/>
      <c r="G100" s="47"/>
      <c r="H100" s="47"/>
    </row>
    <row r="101" spans="1:8" ht="12.75">
      <c r="A101" s="8"/>
      <c r="F101" s="47"/>
      <c r="G101" s="47"/>
      <c r="H101" s="47"/>
    </row>
    <row r="102" spans="1:8" ht="12.75">
      <c r="A102" s="8"/>
      <c r="F102" s="47"/>
      <c r="G102" s="47"/>
      <c r="H102" s="47"/>
    </row>
    <row r="103" spans="1:8" ht="12.75">
      <c r="A103" s="8"/>
      <c r="F103" s="47"/>
      <c r="G103" s="47"/>
      <c r="H103" s="47"/>
    </row>
    <row r="104" spans="1:8" ht="12.75">
      <c r="A104" s="8"/>
      <c r="F104" s="47"/>
      <c r="G104" s="47"/>
      <c r="H104" s="47"/>
    </row>
    <row r="105" spans="1:8" ht="12.75">
      <c r="A105" s="8"/>
      <c r="F105" s="47"/>
      <c r="G105" s="47"/>
      <c r="H105" s="47"/>
    </row>
    <row r="106" spans="1:8" ht="12.75">
      <c r="A106" s="8"/>
      <c r="F106" s="47"/>
      <c r="G106" s="47"/>
      <c r="H106" s="47"/>
    </row>
    <row r="107" spans="1:8" ht="12.75">
      <c r="A107" s="8"/>
      <c r="F107" s="47"/>
      <c r="G107" s="47"/>
      <c r="H107" s="47"/>
    </row>
    <row r="108" spans="1:8" ht="12.75">
      <c r="A108" s="8"/>
      <c r="F108" s="47"/>
      <c r="G108" s="47"/>
      <c r="H108" s="47"/>
    </row>
    <row r="109" spans="1:8" ht="12.75">
      <c r="A109" s="8"/>
      <c r="F109" s="47"/>
      <c r="G109" s="47"/>
      <c r="H109" s="47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</sheetData>
  <printOptions/>
  <pageMargins left="0.54" right="0.23" top="0.6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whr</cp:lastModifiedBy>
  <cp:lastPrinted>2005-07-27T01:04:37Z</cp:lastPrinted>
  <dcterms:created xsi:type="dcterms:W3CDTF">1999-10-14T02:08:55Z</dcterms:created>
  <dcterms:modified xsi:type="dcterms:W3CDTF">2005-07-27T02:08:46Z</dcterms:modified>
  <cp:category/>
  <cp:version/>
  <cp:contentType/>
  <cp:contentStatus/>
</cp:coreProperties>
</file>